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7485" windowHeight="3540" activeTab="2"/>
  </bookViews>
  <sheets>
    <sheet name="05. 06.2015_ЗФ" sheetId="1" r:id="rId1"/>
    <sheet name="05.06.2015 (капітальні)" sheetId="2" r:id="rId2"/>
    <sheet name="КЕКВ" sheetId="3" r:id="rId3"/>
  </sheets>
  <definedNames>
    <definedName name="_xlnm.Print_Area" localSheetId="0">'05. 06.2015_ЗФ'!$A$3:$I$16</definedName>
    <definedName name="_xlnm.Print_Area" localSheetId="1">'05.06.2015 (капітальні)'!$A$1:$I$14</definedName>
    <definedName name="_xlnm.Print_Area" localSheetId="2">'КЕКВ'!$A$1:$L$31</definedName>
  </definedNames>
  <calcPr fullCalcOnLoad="1" fullPrecision="0"/>
</workbook>
</file>

<file path=xl/sharedStrings.xml><?xml version="1.0" encoding="utf-8"?>
<sst xmlns="http://schemas.openxmlformats.org/spreadsheetml/2006/main" count="75" uniqueCount="48">
  <si>
    <t>(грн.)</t>
  </si>
  <si>
    <t xml:space="preserve">Уточнений план на рік </t>
  </si>
  <si>
    <t xml:space="preserve">% до </t>
  </si>
  <si>
    <t>року</t>
  </si>
  <si>
    <t>ВСЬОГО</t>
  </si>
  <si>
    <t>Найменування головного розпорядника коштів</t>
  </si>
  <si>
    <t>Інші поточні видатки</t>
  </si>
  <si>
    <t>Інші виплати населенню</t>
  </si>
  <si>
    <t>Стипендії</t>
  </si>
  <si>
    <t>Виплата пенсій і допомоги</t>
  </si>
  <si>
    <t>Субсидії та поточні трансферти підприємствам (установам, організаціям)</t>
  </si>
  <si>
    <t>Окремі заходи по реалізації державних (регіональних) програм, не віднесені до заходів розвитку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</si>
  <si>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</si>
  <si>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</si>
  <si>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</si>
  <si>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</si>
  <si>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</si>
  <si>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</si>
  <si>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</si>
  <si>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</si>
  <si>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перев'язувальні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</si>
  <si>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</si>
  <si>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</si>
  <si>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</si>
  <si>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Найменування</t>
  </si>
  <si>
    <t>Всього</t>
  </si>
  <si>
    <t>Оплата комунальних послуг та енергоносіїв</t>
  </si>
  <si>
    <t>Капітальні видатки</t>
  </si>
  <si>
    <t>Поточні трансферти органам державного управління інших рівнів</t>
  </si>
  <si>
    <t>Нерозподілені видатки</t>
  </si>
  <si>
    <t>КЕКВ</t>
  </si>
  <si>
    <t>Аналіз фінансування видатків загального фонду бюджету м. Лебедин</t>
  </si>
  <si>
    <t>Виконавчий комітет Лебединської міської ради</t>
  </si>
  <si>
    <t>Відділ освіти  виконавчого комітету Лебединської міської ради</t>
  </si>
  <si>
    <t>Управління праці та соціального захисту населення виконкомуЛебединської міської ради</t>
  </si>
  <si>
    <t>Відділ культури і туризму виконавчого комітету Лебединської міської ради</t>
  </si>
  <si>
    <t>Управління житлово-комунального господарства Лебединської міської ради</t>
  </si>
  <si>
    <t>Фінансове управління Лебединської міської ради</t>
  </si>
  <si>
    <t>Фінансове управління Лебединської міської ради (міжбюджетні трансферти)</t>
  </si>
  <si>
    <t>Аналіз фінансування видатків бюджету розвитку м. Лебедина</t>
  </si>
  <si>
    <t>Аналіз фінансування видатків загального фонду та бюджету розвитку м. Лебедин</t>
  </si>
  <si>
    <t>станом на 05.06.2015 року</t>
  </si>
  <si>
    <t>Уточнений план на 6 міс.</t>
  </si>
  <si>
    <t>Всього профінансовано на 05.06.2015 р.</t>
  </si>
  <si>
    <t>Профінансовано за тиждень з 29.05.2015  по  04.06.2015</t>
  </si>
  <si>
    <t>Залишок асигнувань за 6 міс.</t>
  </si>
  <si>
    <t xml:space="preserve">6 міс. </t>
  </si>
  <si>
    <t xml:space="preserve">станом на 05.06.2015 року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</si>
</sst>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);\-#,##0.00"/>
    <numFmt numFmtId="173" formatCode="#,##0.00_ ;\-#,##0.00\ "/>
  </numFmts>
  <fonts count="30">
    <font>
      <sz val="10"/>
      <color indexed="8"/>
      <name val="MS Sans Serif"/>
      <family val="0"/>
    </font>
    <font>
      <sz val="14.0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8.05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MS Sans Serif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MS Sans Serif"/>
      <family val="0"/>
    </font>
    <font>
      <b/>
      <sz val="12"/>
      <color indexed="8"/>
      <name val="Times New Roman"/>
      <family val="1"/>
    </font>
    <font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81">
    <xf numFmtId="0" fontId="0" fillId="0" borderId="0" xfId="0" applyNumberFormat="1" applyFill="1" applyBorder="1" applyAlignment="1" applyProtection="1">
      <alignment/>
      <protection/>
    </xf>
    <xf numFmtId="3" fontId="4" fillId="0" borderId="0" xfId="0" applyNumberFormat="1" applyFont="1" applyAlignment="1">
      <alignment horizontal="right" vertical="center"/>
    </xf>
    <xf numFmtId="0" fontId="0" fillId="0" borderId="0" xfId="52" applyNumberFormat="1" applyFill="1" applyBorder="1" applyAlignment="1" applyProtection="1">
      <alignment/>
      <protection/>
    </xf>
    <xf numFmtId="3" fontId="4" fillId="0" borderId="0" xfId="52" applyNumberFormat="1" applyFont="1" applyAlignment="1">
      <alignment horizontal="right" vertical="center"/>
      <protection/>
    </xf>
    <xf numFmtId="173" fontId="0" fillId="0" borderId="0" xfId="52" applyNumberFormat="1" applyFill="1" applyBorder="1" applyAlignment="1" applyProtection="1">
      <alignment/>
      <protection/>
    </xf>
    <xf numFmtId="0" fontId="9" fillId="0" borderId="0" xfId="52" applyNumberFormat="1" applyFont="1" applyFill="1" applyBorder="1" applyAlignment="1" applyProtection="1">
      <alignment/>
      <protection/>
    </xf>
    <xf numFmtId="172" fontId="5" fillId="0" borderId="10" xfId="0" applyNumberFormat="1" applyFont="1" applyFill="1" applyBorder="1" applyAlignment="1">
      <alignment horizontal="right" vertical="center"/>
    </xf>
    <xf numFmtId="172" fontId="6" fillId="0" borderId="10" xfId="0" applyNumberFormat="1" applyFont="1" applyFill="1" applyBorder="1" applyAlignment="1">
      <alignment horizontal="right" vertical="center"/>
    </xf>
    <xf numFmtId="0" fontId="8" fillId="0" borderId="11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/>
      <protection/>
    </xf>
    <xf numFmtId="173" fontId="0" fillId="0" borderId="0" xfId="0" applyNumberFormat="1" applyFill="1" applyBorder="1" applyAlignment="1" applyProtection="1">
      <alignment/>
      <protection/>
    </xf>
    <xf numFmtId="172" fontId="8" fillId="0" borderId="10" xfId="52" applyNumberFormat="1" applyFont="1" applyFill="1" applyBorder="1" applyAlignment="1">
      <alignment horizontal="right" vertical="center"/>
      <protection/>
    </xf>
    <xf numFmtId="172" fontId="7" fillId="0" borderId="10" xfId="52" applyNumberFormat="1" applyFont="1" applyFill="1" applyBorder="1" applyAlignment="1">
      <alignment horizontal="right" vertical="center"/>
      <protection/>
    </xf>
    <xf numFmtId="172" fontId="10" fillId="0" borderId="10" xfId="52" applyNumberFormat="1" applyFont="1" applyFill="1" applyBorder="1" applyAlignment="1">
      <alignment horizontal="right" vertical="center"/>
      <protection/>
    </xf>
    <xf numFmtId="0" fontId="2" fillId="0" borderId="0" xfId="52" applyFont="1" applyFill="1" applyAlignment="1">
      <alignment horizontal="center" vertical="center"/>
      <protection/>
    </xf>
    <xf numFmtId="0" fontId="7" fillId="0" borderId="12" xfId="52" applyFont="1" applyFill="1" applyBorder="1" applyAlignment="1">
      <alignment horizontal="center" vertical="center"/>
      <protection/>
    </xf>
    <xf numFmtId="0" fontId="7" fillId="0" borderId="13" xfId="52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" fontId="0" fillId="0" borderId="0" xfId="52" applyNumberFormat="1" applyFill="1" applyBorder="1" applyAlignment="1" applyProtection="1">
      <alignment/>
      <protection/>
    </xf>
    <xf numFmtId="172" fontId="0" fillId="0" borderId="0" xfId="52" applyNumberForma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28" fillId="0" borderId="0" xfId="52" applyNumberFormat="1" applyFont="1" applyFill="1" applyBorder="1" applyAlignment="1" applyProtection="1">
      <alignment/>
      <protection/>
    </xf>
    <xf numFmtId="0" fontId="28" fillId="0" borderId="0" xfId="52" applyFont="1" applyFill="1" applyAlignment="1">
      <alignment horizontal="center" vertical="center"/>
      <protection/>
    </xf>
    <xf numFmtId="2" fontId="29" fillId="0" borderId="10" xfId="53" applyNumberFormat="1" applyFill="1" applyBorder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172" fontId="0" fillId="0" borderId="10" xfId="0" applyNumberFormat="1" applyFill="1" applyBorder="1" applyAlignment="1" applyProtection="1">
      <alignment/>
      <protection/>
    </xf>
    <xf numFmtId="2" fontId="29" fillId="0" borderId="10" xfId="54" applyNumberFormat="1" applyFill="1" applyBorder="1">
      <alignment/>
      <protection/>
    </xf>
    <xf numFmtId="4" fontId="29" fillId="0" borderId="10" xfId="55" applyNumberFormat="1" applyBorder="1">
      <alignment/>
      <protection/>
    </xf>
    <xf numFmtId="4" fontId="8" fillId="0" borderId="10" xfId="52" applyNumberFormat="1" applyFont="1" applyFill="1" applyBorder="1" applyAlignment="1">
      <alignment horizontal="right" vertical="center"/>
      <protection/>
    </xf>
    <xf numFmtId="4" fontId="7" fillId="0" borderId="14" xfId="52" applyNumberFormat="1" applyFont="1" applyFill="1" applyBorder="1" applyAlignment="1">
      <alignment horizontal="right" vertical="center"/>
      <protection/>
    </xf>
    <xf numFmtId="4" fontId="7" fillId="0" borderId="10" xfId="52" applyNumberFormat="1" applyFont="1" applyFill="1" applyBorder="1" applyAlignment="1">
      <alignment horizontal="right" vertical="center"/>
      <protection/>
    </xf>
    <xf numFmtId="4" fontId="8" fillId="0" borderId="14" xfId="52" applyNumberFormat="1" applyFont="1" applyFill="1" applyBorder="1" applyAlignment="1">
      <alignment horizontal="right" vertical="center"/>
      <protection/>
    </xf>
    <xf numFmtId="2" fontId="9" fillId="0" borderId="10" xfId="0" applyNumberFormat="1" applyFont="1" applyFill="1" applyBorder="1" applyAlignment="1" applyProtection="1">
      <alignment/>
      <protection/>
    </xf>
    <xf numFmtId="0" fontId="29" fillId="0" borderId="11" xfId="53" applyFill="1" applyBorder="1" applyAlignment="1">
      <alignment horizontal="left" wrapText="1"/>
      <protection/>
    </xf>
    <xf numFmtId="0" fontId="0" fillId="0" borderId="14" xfId="0" applyNumberFormat="1" applyFill="1" applyBorder="1" applyAlignment="1" applyProtection="1">
      <alignment horizontal="left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9" fillId="0" borderId="14" xfId="53" applyFill="1" applyBorder="1" applyAlignment="1">
      <alignment horizontal="left" wrapText="1"/>
      <protection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9" fillId="0" borderId="11" xfId="53" applyFont="1" applyFill="1" applyBorder="1" applyAlignment="1">
      <alignment horizontal="left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9" fillId="0" borderId="11" xfId="53" applyFont="1" applyFill="1" applyBorder="1" applyAlignment="1">
      <alignment wrapText="1"/>
      <protection/>
    </xf>
    <xf numFmtId="0" fontId="0" fillId="0" borderId="14" xfId="0" applyNumberFormat="1" applyFill="1" applyBorder="1" applyAlignment="1" applyProtection="1">
      <alignment wrapText="1"/>
      <protection/>
    </xf>
    <xf numFmtId="0" fontId="7" fillId="0" borderId="11" xfId="52" applyFont="1" applyBorder="1" applyAlignment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8" fillId="0" borderId="11" xfId="52" applyFont="1" applyBorder="1" applyAlignment="1">
      <alignment horizontal="left" vertical="center"/>
      <protection/>
    </xf>
    <xf numFmtId="0" fontId="8" fillId="0" borderId="19" xfId="52" applyFont="1" applyBorder="1" applyAlignment="1">
      <alignment horizontal="left" vertical="center"/>
      <protection/>
    </xf>
    <xf numFmtId="0" fontId="8" fillId="0" borderId="14" xfId="52" applyFont="1" applyBorder="1" applyAlignment="1">
      <alignment horizontal="left" vertical="center"/>
      <protection/>
    </xf>
    <xf numFmtId="0" fontId="8" fillId="0" borderId="10" xfId="52" applyFont="1" applyBorder="1" applyAlignment="1">
      <alignment horizontal="left" vertical="center"/>
      <protection/>
    </xf>
    <xf numFmtId="0" fontId="7" fillId="0" borderId="11" xfId="52" applyFont="1" applyBorder="1" applyAlignment="1">
      <alignment horizontal="left" vertical="center" wrapText="1"/>
      <protection/>
    </xf>
    <xf numFmtId="0" fontId="7" fillId="0" borderId="19" xfId="52" applyFont="1" applyBorder="1" applyAlignment="1">
      <alignment horizontal="left" vertical="center" wrapText="1"/>
      <protection/>
    </xf>
    <xf numFmtId="0" fontId="7" fillId="0" borderId="14" xfId="52" applyFont="1" applyBorder="1" applyAlignment="1">
      <alignment horizontal="left" vertical="center" wrapText="1"/>
      <protection/>
    </xf>
    <xf numFmtId="0" fontId="7" fillId="0" borderId="20" xfId="52" applyFont="1" applyBorder="1" applyAlignment="1">
      <alignment horizontal="center" vertical="center"/>
      <protection/>
    </xf>
    <xf numFmtId="0" fontId="7" fillId="0" borderId="21" xfId="52" applyFont="1" applyBorder="1" applyAlignment="1">
      <alignment horizontal="center" vertical="center"/>
      <protection/>
    </xf>
    <xf numFmtId="0" fontId="7" fillId="0" borderId="15" xfId="52" applyFont="1" applyFill="1" applyBorder="1" applyAlignment="1">
      <alignment horizontal="center" vertical="center" wrapText="1"/>
      <protection/>
    </xf>
    <xf numFmtId="0" fontId="7" fillId="0" borderId="22" xfId="52" applyFont="1" applyFill="1" applyBorder="1" applyAlignment="1">
      <alignment horizontal="center" vertical="center" wrapText="1"/>
      <protection/>
    </xf>
    <xf numFmtId="0" fontId="8" fillId="0" borderId="11" xfId="52" applyFont="1" applyBorder="1" applyAlignment="1">
      <alignment horizontal="left" vertical="center" wrapText="1"/>
      <protection/>
    </xf>
    <xf numFmtId="0" fontId="8" fillId="0" borderId="19" xfId="52" applyFont="1" applyBorder="1" applyAlignment="1">
      <alignment horizontal="left" vertical="center" wrapText="1"/>
      <protection/>
    </xf>
    <xf numFmtId="0" fontId="8" fillId="0" borderId="14" xfId="52" applyFont="1" applyBorder="1" applyAlignment="1">
      <alignment horizontal="left" vertical="center" wrapText="1"/>
      <protection/>
    </xf>
    <xf numFmtId="0" fontId="8" fillId="0" borderId="10" xfId="52" applyFont="1" applyBorder="1" applyAlignment="1">
      <alignment horizontal="left" vertical="center" wrapText="1"/>
      <protection/>
    </xf>
    <xf numFmtId="0" fontId="7" fillId="0" borderId="11" xfId="52" applyFont="1" applyBorder="1" applyAlignment="1">
      <alignment horizontal="left" vertical="center"/>
      <protection/>
    </xf>
    <xf numFmtId="0" fontId="7" fillId="0" borderId="19" xfId="52" applyFont="1" applyBorder="1" applyAlignment="1">
      <alignment horizontal="left" vertical="center"/>
      <protection/>
    </xf>
    <xf numFmtId="0" fontId="7" fillId="0" borderId="14" xfId="52" applyFont="1" applyBorder="1" applyAlignment="1">
      <alignment horizontal="left" vertical="center"/>
      <protection/>
    </xf>
    <xf numFmtId="0" fontId="7" fillId="0" borderId="17" xfId="52" applyFont="1" applyFill="1" applyBorder="1" applyAlignment="1">
      <alignment horizontal="center" vertical="center"/>
      <protection/>
    </xf>
    <xf numFmtId="0" fontId="7" fillId="0" borderId="18" xfId="52" applyFont="1" applyFill="1" applyBorder="1" applyAlignment="1">
      <alignment horizontal="center" vertical="center"/>
      <protection/>
    </xf>
    <xf numFmtId="0" fontId="7" fillId="0" borderId="23" xfId="52" applyFont="1" applyBorder="1" applyAlignment="1">
      <alignment horizontal="center" vertical="center"/>
      <protection/>
    </xf>
    <xf numFmtId="0" fontId="7" fillId="0" borderId="24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 vertical="center"/>
      <protection/>
    </xf>
    <xf numFmtId="0" fontId="7" fillId="0" borderId="25" xfId="52" applyFont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___. 05.2015_ЗФ" xfId="53"/>
    <cellStyle name="Обычный_15.05.2015 (капітальні)" xfId="54"/>
    <cellStyle name="Обычный_КЕКВ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0"/>
  <sheetViews>
    <sheetView showZeros="0" zoomScalePageLayoutView="0" workbookViewId="0" topLeftCell="A1">
      <pane ySplit="8" topLeftCell="BM9" activePane="bottomLeft" state="frozen"/>
      <selection pane="topLeft" activeCell="A1" sqref="A1"/>
      <selection pane="bottomLeft" activeCell="A5" sqref="A5"/>
    </sheetView>
  </sheetViews>
  <sheetFormatPr defaultColWidth="11.57421875" defaultRowHeight="12.75"/>
  <cols>
    <col min="1" max="1" width="11.28125" style="0" customWidth="1"/>
    <col min="2" max="2" width="11.00390625" style="0" customWidth="1"/>
    <col min="3" max="3" width="16.421875" style="0" customWidth="1"/>
    <col min="4" max="4" width="16.8515625" style="0" customWidth="1"/>
    <col min="5" max="6" width="17.28125" style="0" customWidth="1"/>
    <col min="7" max="7" width="15.140625" style="0" customWidth="1"/>
    <col min="8" max="8" width="10.00390625" style="0" customWidth="1"/>
    <col min="9" max="9" width="10.8515625" style="0" customWidth="1"/>
  </cols>
  <sheetData>
    <row r="3" spans="1:9" ht="33" customHeight="1">
      <c r="A3" s="42" t="s">
        <v>31</v>
      </c>
      <c r="B3" s="42"/>
      <c r="C3" s="42"/>
      <c r="D3" s="42"/>
      <c r="E3" s="42"/>
      <c r="F3" s="42"/>
      <c r="G3" s="42"/>
      <c r="H3" s="42"/>
      <c r="I3" s="42"/>
    </row>
    <row r="4" spans="1:9" ht="15.75">
      <c r="A4" s="43" t="s">
        <v>47</v>
      </c>
      <c r="B4" s="43"/>
      <c r="C4" s="43"/>
      <c r="D4" s="43"/>
      <c r="E4" s="43"/>
      <c r="F4" s="43"/>
      <c r="G4" s="43"/>
      <c r="H4" s="43"/>
      <c r="I4" s="43"/>
    </row>
    <row r="6" spans="8:9" ht="12.75">
      <c r="H6" s="17"/>
      <c r="I6" s="17" t="s">
        <v>0</v>
      </c>
    </row>
    <row r="7" spans="1:9" ht="22.5" customHeight="1">
      <c r="A7" s="50" t="s">
        <v>5</v>
      </c>
      <c r="B7" s="50"/>
      <c r="C7" s="44" t="s">
        <v>1</v>
      </c>
      <c r="D7" s="66" t="s">
        <v>42</v>
      </c>
      <c r="E7" s="44" t="s">
        <v>43</v>
      </c>
      <c r="F7" s="39" t="s">
        <v>44</v>
      </c>
      <c r="G7" s="66" t="s">
        <v>45</v>
      </c>
      <c r="H7" s="48" t="s">
        <v>2</v>
      </c>
      <c r="I7" s="49"/>
    </row>
    <row r="8" spans="1:9" ht="31.5" customHeight="1">
      <c r="A8" s="51"/>
      <c r="B8" s="51"/>
      <c r="C8" s="39"/>
      <c r="D8" s="67"/>
      <c r="E8" s="39"/>
      <c r="F8" s="40"/>
      <c r="G8" s="67"/>
      <c r="H8" s="18" t="s">
        <v>46</v>
      </c>
      <c r="I8" s="19" t="s">
        <v>3</v>
      </c>
    </row>
    <row r="9" spans="1:9" ht="39" customHeight="1">
      <c r="A9" s="37" t="s">
        <v>32</v>
      </c>
      <c r="B9" s="41"/>
      <c r="C9" s="6">
        <v>2556541.06</v>
      </c>
      <c r="D9" s="27">
        <v>1369817.06</v>
      </c>
      <c r="E9" s="27">
        <v>947141.54</v>
      </c>
      <c r="F9" s="6">
        <v>83537.49</v>
      </c>
      <c r="G9" s="6">
        <f aca="true" t="shared" si="0" ref="G9:G15">D9-E9</f>
        <v>422675.52</v>
      </c>
      <c r="H9" s="6">
        <f aca="true" t="shared" si="1" ref="H9:H16">E9/D9*100</f>
        <v>69.14</v>
      </c>
      <c r="I9" s="6">
        <f aca="true" t="shared" si="2" ref="I9:I16">E9/C9*100</f>
        <v>37.05</v>
      </c>
    </row>
    <row r="10" spans="1:9" ht="55.5" customHeight="1">
      <c r="A10" s="37" t="s">
        <v>33</v>
      </c>
      <c r="B10" s="41"/>
      <c r="C10" s="6">
        <v>32450905.37</v>
      </c>
      <c r="D10" s="27">
        <v>17476423.37</v>
      </c>
      <c r="E10" s="27">
        <v>13797805.7</v>
      </c>
      <c r="F10" s="6">
        <v>2143487.97</v>
      </c>
      <c r="G10" s="6">
        <f t="shared" si="0"/>
        <v>3678617.67</v>
      </c>
      <c r="H10" s="6">
        <f t="shared" si="1"/>
        <v>78.95</v>
      </c>
      <c r="I10" s="6">
        <f t="shared" si="2"/>
        <v>42.52</v>
      </c>
    </row>
    <row r="11" spans="1:9" ht="39" customHeight="1">
      <c r="A11" s="37" t="s">
        <v>34</v>
      </c>
      <c r="B11" s="38"/>
      <c r="C11" s="6">
        <v>66826533.8</v>
      </c>
      <c r="D11" s="27">
        <v>28031968.66</v>
      </c>
      <c r="E11" s="27">
        <v>24480881.44</v>
      </c>
      <c r="F11" s="6">
        <v>365467.45</v>
      </c>
      <c r="G11" s="6">
        <f t="shared" si="0"/>
        <v>3551087.22</v>
      </c>
      <c r="H11" s="6">
        <f t="shared" si="1"/>
        <v>87.33</v>
      </c>
      <c r="I11" s="6">
        <f t="shared" si="2"/>
        <v>36.63</v>
      </c>
    </row>
    <row r="12" spans="1:9" ht="51" customHeight="1">
      <c r="A12" s="37" t="s">
        <v>35</v>
      </c>
      <c r="B12" s="41"/>
      <c r="C12" s="6">
        <v>3066915.53</v>
      </c>
      <c r="D12" s="27">
        <v>1590097.53</v>
      </c>
      <c r="E12" s="27">
        <v>1339194.55</v>
      </c>
      <c r="F12" s="6">
        <v>114062.88</v>
      </c>
      <c r="G12" s="6">
        <f t="shared" si="0"/>
        <v>250902.98</v>
      </c>
      <c r="H12" s="6">
        <f t="shared" si="1"/>
        <v>84.22</v>
      </c>
      <c r="I12" s="6">
        <f t="shared" si="2"/>
        <v>43.67</v>
      </c>
    </row>
    <row r="13" spans="1:9" ht="39" customHeight="1">
      <c r="A13" s="37" t="s">
        <v>36</v>
      </c>
      <c r="B13" s="38"/>
      <c r="C13" s="6">
        <v>2894422.81</v>
      </c>
      <c r="D13" s="27">
        <v>1717239.81</v>
      </c>
      <c r="E13" s="27">
        <v>1110972.54</v>
      </c>
      <c r="F13" s="6">
        <v>11812</v>
      </c>
      <c r="G13" s="6">
        <f t="shared" si="0"/>
        <v>606267.27</v>
      </c>
      <c r="H13" s="6">
        <f t="shared" si="1"/>
        <v>64.7</v>
      </c>
      <c r="I13" s="6">
        <f t="shared" si="2"/>
        <v>38.38</v>
      </c>
    </row>
    <row r="14" spans="1:9" ht="38.25" customHeight="1">
      <c r="A14" s="37" t="s">
        <v>37</v>
      </c>
      <c r="B14" s="38"/>
      <c r="C14" s="6">
        <v>569447.1</v>
      </c>
      <c r="D14" s="27">
        <v>302376.1</v>
      </c>
      <c r="E14" s="27">
        <v>239613.72</v>
      </c>
      <c r="F14" s="6">
        <v>19946.33</v>
      </c>
      <c r="G14" s="6">
        <f t="shared" si="0"/>
        <v>62762.38</v>
      </c>
      <c r="H14" s="6">
        <f t="shared" si="1"/>
        <v>79.24</v>
      </c>
      <c r="I14" s="6">
        <f t="shared" si="2"/>
        <v>42.08</v>
      </c>
    </row>
    <row r="15" spans="1:11" ht="53.25" customHeight="1">
      <c r="A15" s="45" t="s">
        <v>38</v>
      </c>
      <c r="B15" s="38"/>
      <c r="C15" s="6">
        <v>112160</v>
      </c>
      <c r="D15" s="27">
        <v>72560</v>
      </c>
      <c r="E15" s="27">
        <v>60000</v>
      </c>
      <c r="F15" s="6"/>
      <c r="G15" s="6">
        <f t="shared" si="0"/>
        <v>12560</v>
      </c>
      <c r="H15" s="6">
        <f t="shared" si="1"/>
        <v>82.69</v>
      </c>
      <c r="I15" s="6">
        <f t="shared" si="2"/>
        <v>53.5</v>
      </c>
      <c r="K15" s="10"/>
    </row>
    <row r="16" spans="1:9" ht="15" customHeight="1">
      <c r="A16" s="46" t="s">
        <v>4</v>
      </c>
      <c r="B16" s="47"/>
      <c r="C16" s="7">
        <f>SUM(C9:C15)</f>
        <v>108476925.67</v>
      </c>
      <c r="D16" s="7">
        <f>SUM(D9:D15)</f>
        <v>50560482.53</v>
      </c>
      <c r="E16" s="7">
        <f>SUM(E9:E15)</f>
        <v>41975609.49</v>
      </c>
      <c r="F16" s="7">
        <f>SUM(F9:F15)</f>
        <v>2738314.12</v>
      </c>
      <c r="G16" s="7">
        <f>SUM(G9:G15)</f>
        <v>8584873.04</v>
      </c>
      <c r="H16" s="7">
        <f t="shared" si="1"/>
        <v>83.02</v>
      </c>
      <c r="I16" s="7">
        <f t="shared" si="2"/>
        <v>38.7</v>
      </c>
    </row>
    <row r="17" ht="12.75">
      <c r="K17" s="1"/>
    </row>
    <row r="19" spans="5:6" ht="12.75">
      <c r="E19" s="10"/>
      <c r="F19" s="23"/>
    </row>
    <row r="20" ht="12.75">
      <c r="E20" s="10"/>
    </row>
  </sheetData>
  <sheetProtection/>
  <mergeCells count="17">
    <mergeCell ref="A15:B15"/>
    <mergeCell ref="A16:B16"/>
    <mergeCell ref="H7:I7"/>
    <mergeCell ref="G7:G8"/>
    <mergeCell ref="A7:B8"/>
    <mergeCell ref="E7:E8"/>
    <mergeCell ref="A10:B10"/>
    <mergeCell ref="A11:B11"/>
    <mergeCell ref="A12:B12"/>
    <mergeCell ref="A13:B13"/>
    <mergeCell ref="A14:B14"/>
    <mergeCell ref="F7:F8"/>
    <mergeCell ref="A9:B9"/>
    <mergeCell ref="A3:I3"/>
    <mergeCell ref="A4:I4"/>
    <mergeCell ref="C7:C8"/>
    <mergeCell ref="D7:D8"/>
  </mergeCells>
  <printOptions horizontalCentered="1"/>
  <pageMargins left="0.15748031496062992" right="0.15748031496062992" top="0.7874015748031497" bottom="0.15748031496062992" header="0" footer="0"/>
  <pageSetup blackAndWhite="1" errors="NA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Zeros="0" zoomScalePageLayoutView="0" workbookViewId="0" topLeftCell="A1">
      <pane ySplit="6" topLeftCell="BM7" activePane="bottomLeft" state="frozen"/>
      <selection pane="topLeft" activeCell="A1" sqref="A1"/>
      <selection pane="bottomLeft" activeCell="E18" sqref="E18"/>
    </sheetView>
  </sheetViews>
  <sheetFormatPr defaultColWidth="11.57421875" defaultRowHeight="12.75"/>
  <cols>
    <col min="1" max="1" width="11.57421875" style="0" customWidth="1"/>
    <col min="2" max="2" width="11.00390625" style="0" customWidth="1"/>
    <col min="3" max="3" width="16.421875" style="0" customWidth="1"/>
    <col min="4" max="4" width="16.8515625" style="0" customWidth="1"/>
    <col min="5" max="6" width="17.28125" style="0" customWidth="1"/>
    <col min="7" max="7" width="15.140625" style="0" customWidth="1"/>
    <col min="8" max="9" width="8.7109375" style="0" customWidth="1"/>
    <col min="11" max="11" width="12.7109375" style="0" customWidth="1"/>
    <col min="12" max="12" width="11.7109375" style="0" bestFit="1" customWidth="1"/>
  </cols>
  <sheetData>
    <row r="1" spans="1:9" ht="15.75">
      <c r="A1" s="43" t="s">
        <v>39</v>
      </c>
      <c r="B1" s="43"/>
      <c r="C1" s="43"/>
      <c r="D1" s="43"/>
      <c r="E1" s="43"/>
      <c r="F1" s="43"/>
      <c r="G1" s="43"/>
      <c r="H1" s="43"/>
      <c r="I1" s="43"/>
    </row>
    <row r="2" spans="1:9" ht="15.75">
      <c r="A2" s="43" t="s">
        <v>41</v>
      </c>
      <c r="B2" s="43"/>
      <c r="C2" s="43"/>
      <c r="D2" s="43"/>
      <c r="E2" s="43"/>
      <c r="F2" s="43"/>
      <c r="G2" s="43"/>
      <c r="H2" s="43"/>
      <c r="I2" s="43"/>
    </row>
    <row r="4" spans="8:9" ht="12.75">
      <c r="H4" s="17"/>
      <c r="I4" s="17" t="s">
        <v>0</v>
      </c>
    </row>
    <row r="5" spans="1:10" ht="22.5" customHeight="1">
      <c r="A5" s="50" t="s">
        <v>5</v>
      </c>
      <c r="B5" s="50"/>
      <c r="C5" s="44" t="s">
        <v>1</v>
      </c>
      <c r="D5" s="66" t="s">
        <v>42</v>
      </c>
      <c r="E5" s="44" t="s">
        <v>43</v>
      </c>
      <c r="F5" s="39" t="s">
        <v>44</v>
      </c>
      <c r="G5" s="66" t="s">
        <v>45</v>
      </c>
      <c r="H5" s="48" t="s">
        <v>2</v>
      </c>
      <c r="I5" s="49"/>
      <c r="J5" s="22"/>
    </row>
    <row r="6" spans="1:9" ht="27.75" customHeight="1">
      <c r="A6" s="51"/>
      <c r="B6" s="51"/>
      <c r="C6" s="39"/>
      <c r="D6" s="67"/>
      <c r="E6" s="39"/>
      <c r="F6" s="40"/>
      <c r="G6" s="67"/>
      <c r="H6" s="18" t="s">
        <v>46</v>
      </c>
      <c r="I6" s="19" t="s">
        <v>3</v>
      </c>
    </row>
    <row r="7" spans="1:9" ht="36.75" customHeight="1">
      <c r="A7" s="37" t="s">
        <v>32</v>
      </c>
      <c r="B7" s="41"/>
      <c r="C7" s="30">
        <v>53800</v>
      </c>
      <c r="D7" s="30">
        <v>33000</v>
      </c>
      <c r="E7" s="30">
        <v>8655.4</v>
      </c>
      <c r="F7" s="6"/>
      <c r="G7" s="6">
        <f aca="true" t="shared" si="0" ref="G7:G14">D7-E7</f>
        <v>24344.6</v>
      </c>
      <c r="H7" s="6">
        <f aca="true" t="shared" si="1" ref="H7:H14">E7/D7*100</f>
        <v>26.23</v>
      </c>
      <c r="I7" s="6">
        <f aca="true" t="shared" si="2" ref="I7:I14">E7/C7*100</f>
        <v>16.09</v>
      </c>
    </row>
    <row r="8" spans="1:9" ht="37.5" customHeight="1">
      <c r="A8" s="37" t="s">
        <v>33</v>
      </c>
      <c r="B8" s="41"/>
      <c r="C8" s="30">
        <v>752400</v>
      </c>
      <c r="D8" s="30">
        <v>752400</v>
      </c>
      <c r="E8" s="30">
        <v>29257.68</v>
      </c>
      <c r="F8" s="6"/>
      <c r="G8" s="6">
        <f t="shared" si="0"/>
        <v>723142.32</v>
      </c>
      <c r="H8" s="6">
        <f t="shared" si="1"/>
        <v>3.89</v>
      </c>
      <c r="I8" s="6">
        <f t="shared" si="2"/>
        <v>3.89</v>
      </c>
    </row>
    <row r="9" spans="1:12" ht="38.25" customHeight="1">
      <c r="A9" s="37" t="s">
        <v>34</v>
      </c>
      <c r="B9" s="38"/>
      <c r="C9" s="30">
        <v>10000</v>
      </c>
      <c r="D9" s="30">
        <v>10000</v>
      </c>
      <c r="E9" s="30">
        <v>10000</v>
      </c>
      <c r="F9" s="6"/>
      <c r="G9" s="6">
        <f t="shared" si="0"/>
        <v>0</v>
      </c>
      <c r="H9" s="6">
        <f t="shared" si="1"/>
        <v>100</v>
      </c>
      <c r="I9" s="6">
        <f t="shared" si="2"/>
        <v>100</v>
      </c>
      <c r="J9" s="24"/>
      <c r="L9" s="10"/>
    </row>
    <row r="10" spans="1:11" ht="48" customHeight="1">
      <c r="A10" s="37" t="s">
        <v>35</v>
      </c>
      <c r="B10" s="41"/>
      <c r="C10" s="30">
        <v>52000</v>
      </c>
      <c r="D10" s="30">
        <v>52000</v>
      </c>
      <c r="E10" s="30">
        <v>0</v>
      </c>
      <c r="F10" s="28"/>
      <c r="G10" s="6">
        <f t="shared" si="0"/>
        <v>52000</v>
      </c>
      <c r="H10" s="6">
        <f t="shared" si="1"/>
        <v>0</v>
      </c>
      <c r="I10" s="6">
        <f t="shared" si="2"/>
        <v>0</v>
      </c>
      <c r="K10" s="1"/>
    </row>
    <row r="11" spans="1:9" ht="68.25" customHeight="1">
      <c r="A11" s="37" t="s">
        <v>36</v>
      </c>
      <c r="B11" s="38"/>
      <c r="C11" s="30">
        <v>3829945.01</v>
      </c>
      <c r="D11" s="30">
        <v>3729145.01</v>
      </c>
      <c r="E11" s="30">
        <v>1278136.3</v>
      </c>
      <c r="F11" s="29">
        <v>500000</v>
      </c>
      <c r="G11" s="6">
        <f t="shared" si="0"/>
        <v>2451008.71</v>
      </c>
      <c r="H11" s="6">
        <f t="shared" si="1"/>
        <v>34.27</v>
      </c>
      <c r="I11" s="6">
        <f t="shared" si="2"/>
        <v>33.37</v>
      </c>
    </row>
    <row r="12" spans="1:9" ht="53.25" customHeight="1">
      <c r="A12" s="45" t="s">
        <v>38</v>
      </c>
      <c r="B12" s="38"/>
      <c r="C12" s="30">
        <v>4000</v>
      </c>
      <c r="D12" s="30">
        <v>4000</v>
      </c>
      <c r="E12" s="30">
        <v>4000</v>
      </c>
      <c r="F12" s="29"/>
      <c r="G12" s="6">
        <f t="shared" si="0"/>
        <v>0</v>
      </c>
      <c r="H12" s="6">
        <f t="shared" si="1"/>
        <v>100</v>
      </c>
      <c r="I12" s="6">
        <f t="shared" si="2"/>
        <v>100</v>
      </c>
    </row>
    <row r="13" spans="1:9" ht="54" customHeight="1" hidden="1">
      <c r="A13" s="52"/>
      <c r="B13" s="53"/>
      <c r="C13" s="28"/>
      <c r="D13" s="28"/>
      <c r="E13" s="28"/>
      <c r="F13" s="29"/>
      <c r="G13" s="6">
        <f t="shared" si="0"/>
        <v>0</v>
      </c>
      <c r="H13" s="6" t="e">
        <f t="shared" si="1"/>
        <v>#DIV/0!</v>
      </c>
      <c r="I13" s="6" t="e">
        <f t="shared" si="2"/>
        <v>#DIV/0!</v>
      </c>
    </row>
    <row r="14" spans="1:9" ht="14.25">
      <c r="A14" s="46" t="s">
        <v>4</v>
      </c>
      <c r="B14" s="47"/>
      <c r="C14" s="36">
        <f>SUM(C7:C13)</f>
        <v>4702145.01</v>
      </c>
      <c r="D14" s="36">
        <f>SUM(D7:D13)</f>
        <v>4580545.01</v>
      </c>
      <c r="E14" s="36">
        <f>SUM(E7:E13)</f>
        <v>1330049.38</v>
      </c>
      <c r="F14" s="36">
        <f>SUM(F7:F13)</f>
        <v>500000</v>
      </c>
      <c r="G14" s="7">
        <f t="shared" si="0"/>
        <v>3250495.63</v>
      </c>
      <c r="H14" s="7">
        <f t="shared" si="1"/>
        <v>29.04</v>
      </c>
      <c r="I14" s="7">
        <f t="shared" si="2"/>
        <v>28.29</v>
      </c>
    </row>
  </sheetData>
  <sheetProtection/>
  <mergeCells count="17">
    <mergeCell ref="A12:B12"/>
    <mergeCell ref="A13:B13"/>
    <mergeCell ref="A14:B14"/>
    <mergeCell ref="G5:G6"/>
    <mergeCell ref="A10:B10"/>
    <mergeCell ref="A11:B11"/>
    <mergeCell ref="A8:B8"/>
    <mergeCell ref="A7:B7"/>
    <mergeCell ref="A9:B9"/>
    <mergeCell ref="A1:I1"/>
    <mergeCell ref="A2:I2"/>
    <mergeCell ref="A5:B6"/>
    <mergeCell ref="C5:C6"/>
    <mergeCell ref="D5:D6"/>
    <mergeCell ref="E5:E6"/>
    <mergeCell ref="F5:F6"/>
    <mergeCell ref="H5:I5"/>
  </mergeCells>
  <printOptions horizontalCentered="1"/>
  <pageMargins left="0.15748031496062992" right="0.15748031496062992" top="0.15748031496062992" bottom="0.15748031496062992" header="0" footer="0"/>
  <pageSetup blackAndWhite="1" errors="NA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Zeros="0" tabSelected="1" zoomScalePageLayoutView="0" workbookViewId="0" topLeftCell="A7">
      <selection activeCell="K21" sqref="K21"/>
    </sheetView>
  </sheetViews>
  <sheetFormatPr defaultColWidth="11.57421875" defaultRowHeight="12.75"/>
  <cols>
    <col min="1" max="1" width="10.140625" style="2" customWidth="1"/>
    <col min="2" max="4" width="11.57421875" style="2" customWidth="1"/>
    <col min="5" max="5" width="7.7109375" style="2" customWidth="1"/>
    <col min="6" max="6" width="17.7109375" style="2" customWidth="1"/>
    <col min="7" max="7" width="14.57421875" style="2" customWidth="1"/>
    <col min="8" max="8" width="15.140625" style="2" customWidth="1"/>
    <col min="9" max="9" width="15.8515625" style="2" customWidth="1"/>
    <col min="10" max="10" width="14.28125" style="2" customWidth="1"/>
    <col min="11" max="16384" width="11.57421875" style="2" customWidth="1"/>
  </cols>
  <sheetData>
    <row r="1" spans="1:12" ht="15.75">
      <c r="A1" s="25"/>
      <c r="B1" s="25"/>
      <c r="C1" s="25"/>
      <c r="D1" s="25"/>
      <c r="E1" s="25"/>
      <c r="F1" s="25"/>
      <c r="G1" s="26" t="s">
        <v>40</v>
      </c>
      <c r="H1" s="25"/>
      <c r="I1" s="25"/>
      <c r="J1" s="25"/>
      <c r="K1" s="25"/>
      <c r="L1" s="25"/>
    </row>
    <row r="2" spans="1:12" ht="15.75">
      <c r="A2" s="25"/>
      <c r="B2" s="25"/>
      <c r="C2" s="25"/>
      <c r="D2" s="25"/>
      <c r="E2" s="25"/>
      <c r="F2" s="25"/>
      <c r="G2" s="26" t="s">
        <v>41</v>
      </c>
      <c r="H2" s="25"/>
      <c r="I2" s="25"/>
      <c r="J2" s="25"/>
      <c r="K2" s="25"/>
      <c r="L2" s="25"/>
    </row>
    <row r="3" spans="1:12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5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1:12" ht="12.75">
      <c r="K6" s="14"/>
      <c r="L6" s="14" t="s">
        <v>0</v>
      </c>
    </row>
    <row r="7" spans="1:12" ht="12" customHeight="1">
      <c r="A7" s="64" t="s">
        <v>30</v>
      </c>
      <c r="B7" s="64" t="s">
        <v>24</v>
      </c>
      <c r="C7" s="77"/>
      <c r="D7" s="77"/>
      <c r="E7" s="78"/>
      <c r="F7" s="66" t="s">
        <v>1</v>
      </c>
      <c r="G7" s="66" t="s">
        <v>42</v>
      </c>
      <c r="H7" s="44" t="s">
        <v>43</v>
      </c>
      <c r="I7" s="39" t="s">
        <v>44</v>
      </c>
      <c r="J7" s="66" t="s">
        <v>45</v>
      </c>
      <c r="K7" s="75" t="s">
        <v>2</v>
      </c>
      <c r="L7" s="76"/>
    </row>
    <row r="8" spans="1:12" ht="38.25" customHeight="1">
      <c r="A8" s="65"/>
      <c r="B8" s="65"/>
      <c r="C8" s="79"/>
      <c r="D8" s="79"/>
      <c r="E8" s="80"/>
      <c r="F8" s="67"/>
      <c r="G8" s="67"/>
      <c r="H8" s="39"/>
      <c r="I8" s="40"/>
      <c r="J8" s="67"/>
      <c r="K8" s="15" t="s">
        <v>46</v>
      </c>
      <c r="L8" s="16" t="s">
        <v>3</v>
      </c>
    </row>
    <row r="9" spans="1:12" ht="12.75">
      <c r="A9" s="8">
        <v>2111</v>
      </c>
      <c r="B9" s="57" t="s">
        <v>23</v>
      </c>
      <c r="C9" s="58"/>
      <c r="D9" s="58"/>
      <c r="E9" s="59"/>
      <c r="F9" s="31">
        <v>23832130</v>
      </c>
      <c r="G9" s="31">
        <v>11946617</v>
      </c>
      <c r="H9" s="31">
        <v>9573724.03</v>
      </c>
      <c r="I9" s="32">
        <v>1341305.72</v>
      </c>
      <c r="J9" s="32">
        <f aca="true" t="shared" si="0" ref="J9:J29">G9-H9</f>
        <v>2372892.97</v>
      </c>
      <c r="K9" s="11">
        <f aca="true" t="shared" si="1" ref="K9:K30">H9/G9*100</f>
        <v>80.14</v>
      </c>
      <c r="L9" s="11">
        <f aca="true" t="shared" si="2" ref="L9:L30">H9/F9*100</f>
        <v>40.17</v>
      </c>
    </row>
    <row r="10" spans="1:12" ht="12.75">
      <c r="A10" s="8">
        <v>2120</v>
      </c>
      <c r="B10" s="60" t="s">
        <v>22</v>
      </c>
      <c r="C10" s="60"/>
      <c r="D10" s="60"/>
      <c r="E10" s="60"/>
      <c r="F10" s="31">
        <v>8640613</v>
      </c>
      <c r="G10" s="31">
        <v>4361976</v>
      </c>
      <c r="H10" s="31">
        <v>3541500</v>
      </c>
      <c r="I10" s="32">
        <v>498028.89</v>
      </c>
      <c r="J10" s="32">
        <f t="shared" si="0"/>
        <v>820476</v>
      </c>
      <c r="K10" s="11">
        <f t="shared" si="1"/>
        <v>81.19</v>
      </c>
      <c r="L10" s="11">
        <f t="shared" si="2"/>
        <v>40.99</v>
      </c>
    </row>
    <row r="11" spans="1:12" ht="12.75">
      <c r="A11" s="8">
        <v>2210</v>
      </c>
      <c r="B11" s="60" t="s">
        <v>21</v>
      </c>
      <c r="C11" s="60"/>
      <c r="D11" s="60"/>
      <c r="E11" s="60"/>
      <c r="F11" s="31">
        <v>358886.94</v>
      </c>
      <c r="G11" s="31">
        <v>198514.94</v>
      </c>
      <c r="H11" s="31">
        <v>134331.68</v>
      </c>
      <c r="I11" s="32">
        <v>6375</v>
      </c>
      <c r="J11" s="32">
        <f t="shared" si="0"/>
        <v>64183.26</v>
      </c>
      <c r="K11" s="11">
        <f t="shared" si="1"/>
        <v>67.67</v>
      </c>
      <c r="L11" s="11">
        <f t="shared" si="2"/>
        <v>37.43</v>
      </c>
    </row>
    <row r="12" spans="1:12" ht="12.75">
      <c r="A12" s="8">
        <v>2220</v>
      </c>
      <c r="B12" s="60" t="s">
        <v>20</v>
      </c>
      <c r="C12" s="60"/>
      <c r="D12" s="60"/>
      <c r="E12" s="60"/>
      <c r="F12" s="31">
        <v>11200</v>
      </c>
      <c r="G12" s="31">
        <v>5950</v>
      </c>
      <c r="H12" s="31">
        <v>2365.6</v>
      </c>
      <c r="I12" s="32">
        <v>0</v>
      </c>
      <c r="J12" s="32">
        <f t="shared" si="0"/>
        <v>3584.4</v>
      </c>
      <c r="K12" s="11">
        <f t="shared" si="1"/>
        <v>39.76</v>
      </c>
      <c r="L12" s="11">
        <f t="shared" si="2"/>
        <v>21.12</v>
      </c>
    </row>
    <row r="13" spans="1:12" ht="12.75">
      <c r="A13" s="8">
        <v>2230</v>
      </c>
      <c r="B13" s="60" t="s">
        <v>19</v>
      </c>
      <c r="C13" s="60"/>
      <c r="D13" s="60"/>
      <c r="E13" s="60"/>
      <c r="F13" s="31">
        <v>1462137</v>
      </c>
      <c r="G13" s="31">
        <v>829725</v>
      </c>
      <c r="H13" s="31">
        <v>505583.23</v>
      </c>
      <c r="I13" s="32"/>
      <c r="J13" s="32">
        <f t="shared" si="0"/>
        <v>324141.77</v>
      </c>
      <c r="K13" s="11">
        <f t="shared" si="1"/>
        <v>60.93</v>
      </c>
      <c r="L13" s="11">
        <f t="shared" si="2"/>
        <v>34.58</v>
      </c>
    </row>
    <row r="14" spans="1:12" ht="12.75">
      <c r="A14" s="8">
        <v>2240</v>
      </c>
      <c r="B14" s="60" t="s">
        <v>18</v>
      </c>
      <c r="C14" s="60"/>
      <c r="D14" s="60"/>
      <c r="E14" s="60"/>
      <c r="F14" s="31">
        <v>1288007.3</v>
      </c>
      <c r="G14" s="31">
        <v>861925.63</v>
      </c>
      <c r="H14" s="31">
        <v>426293.57</v>
      </c>
      <c r="I14" s="32">
        <v>2475</v>
      </c>
      <c r="J14" s="32">
        <f t="shared" si="0"/>
        <v>435632.06</v>
      </c>
      <c r="K14" s="11">
        <f t="shared" si="1"/>
        <v>49.46</v>
      </c>
      <c r="L14" s="11">
        <f t="shared" si="2"/>
        <v>33.1</v>
      </c>
    </row>
    <row r="15" spans="1:12" ht="12.75">
      <c r="A15" s="8">
        <v>2250</v>
      </c>
      <c r="B15" s="60" t="s">
        <v>17</v>
      </c>
      <c r="C15" s="60"/>
      <c r="D15" s="60"/>
      <c r="E15" s="60"/>
      <c r="F15" s="31">
        <v>133851.47</v>
      </c>
      <c r="G15" s="31">
        <v>80001.47</v>
      </c>
      <c r="H15" s="31">
        <v>58392.06</v>
      </c>
      <c r="I15" s="32">
        <v>253.05</v>
      </c>
      <c r="J15" s="32">
        <f t="shared" si="0"/>
        <v>21609.41</v>
      </c>
      <c r="K15" s="11">
        <f t="shared" si="1"/>
        <v>72.99</v>
      </c>
      <c r="L15" s="11">
        <f t="shared" si="2"/>
        <v>43.62</v>
      </c>
    </row>
    <row r="16" spans="1:12" s="5" customFormat="1" ht="12.75">
      <c r="A16" s="9">
        <v>2270</v>
      </c>
      <c r="B16" s="72" t="s">
        <v>26</v>
      </c>
      <c r="C16" s="73"/>
      <c r="D16" s="73"/>
      <c r="E16" s="74"/>
      <c r="F16" s="33">
        <f>F17+F18+F19+F20+F21</f>
        <v>7418393</v>
      </c>
      <c r="G16" s="33">
        <f>G17+G18+G19+G20+G21</f>
        <v>4853858</v>
      </c>
      <c r="H16" s="33">
        <f>H17+H18+H19+H20+H21</f>
        <v>3885828.37</v>
      </c>
      <c r="I16" s="33">
        <f>I17+I18+I19+I20+I21</f>
        <v>671829.48</v>
      </c>
      <c r="J16" s="34">
        <f t="shared" si="0"/>
        <v>968029.63</v>
      </c>
      <c r="K16" s="12">
        <f t="shared" si="1"/>
        <v>80.06</v>
      </c>
      <c r="L16" s="12">
        <f t="shared" si="2"/>
        <v>52.38</v>
      </c>
    </row>
    <row r="17" spans="1:12" ht="12.75">
      <c r="A17" s="8">
        <v>2271</v>
      </c>
      <c r="B17" s="60" t="s">
        <v>16</v>
      </c>
      <c r="C17" s="60"/>
      <c r="D17" s="60"/>
      <c r="E17" s="60"/>
      <c r="F17" s="31">
        <v>5103865</v>
      </c>
      <c r="G17" s="31">
        <v>3468434</v>
      </c>
      <c r="H17" s="31">
        <v>2593544.75</v>
      </c>
      <c r="I17" s="32">
        <v>671829.48</v>
      </c>
      <c r="J17" s="32">
        <f t="shared" si="0"/>
        <v>874889.25</v>
      </c>
      <c r="K17" s="11">
        <f t="shared" si="1"/>
        <v>74.78</v>
      </c>
      <c r="L17" s="11">
        <f t="shared" si="2"/>
        <v>50.82</v>
      </c>
    </row>
    <row r="18" spans="1:12" ht="12.75">
      <c r="A18" s="8">
        <v>2272</v>
      </c>
      <c r="B18" s="60" t="s">
        <v>15</v>
      </c>
      <c r="C18" s="60"/>
      <c r="D18" s="60"/>
      <c r="E18" s="60"/>
      <c r="F18" s="31">
        <v>94484</v>
      </c>
      <c r="G18" s="31">
        <v>47359</v>
      </c>
      <c r="H18" s="31">
        <v>38608.02</v>
      </c>
      <c r="I18" s="32"/>
      <c r="J18" s="32">
        <f t="shared" si="0"/>
        <v>8750.98</v>
      </c>
      <c r="K18" s="11">
        <f t="shared" si="1"/>
        <v>81.52</v>
      </c>
      <c r="L18" s="11">
        <f t="shared" si="2"/>
        <v>40.86</v>
      </c>
    </row>
    <row r="19" spans="1:12" ht="12.75">
      <c r="A19" s="8">
        <v>2273</v>
      </c>
      <c r="B19" s="60" t="s">
        <v>14</v>
      </c>
      <c r="C19" s="60"/>
      <c r="D19" s="60"/>
      <c r="E19" s="60"/>
      <c r="F19" s="31">
        <v>856168</v>
      </c>
      <c r="G19" s="31">
        <v>469898</v>
      </c>
      <c r="H19" s="31">
        <v>393408.07</v>
      </c>
      <c r="I19" s="32"/>
      <c r="J19" s="32">
        <f t="shared" si="0"/>
        <v>76489.93</v>
      </c>
      <c r="K19" s="11">
        <f t="shared" si="1"/>
        <v>83.72</v>
      </c>
      <c r="L19" s="11">
        <f t="shared" si="2"/>
        <v>45.95</v>
      </c>
    </row>
    <row r="20" spans="1:12" ht="12.75">
      <c r="A20" s="8">
        <v>2274</v>
      </c>
      <c r="B20" s="60" t="s">
        <v>13</v>
      </c>
      <c r="C20" s="60"/>
      <c r="D20" s="60"/>
      <c r="E20" s="60"/>
      <c r="F20" s="31">
        <v>1275129</v>
      </c>
      <c r="G20" s="31">
        <v>868167</v>
      </c>
      <c r="H20" s="31">
        <v>860267.53</v>
      </c>
      <c r="I20" s="32"/>
      <c r="J20" s="32">
        <f t="shared" si="0"/>
        <v>7899.47</v>
      </c>
      <c r="K20" s="11">
        <f t="shared" si="1"/>
        <v>99.09</v>
      </c>
      <c r="L20" s="11">
        <f t="shared" si="2"/>
        <v>67.47</v>
      </c>
    </row>
    <row r="21" spans="1:12" ht="12.75">
      <c r="A21" s="8">
        <v>2275</v>
      </c>
      <c r="B21" s="60" t="s">
        <v>12</v>
      </c>
      <c r="C21" s="60"/>
      <c r="D21" s="60"/>
      <c r="E21" s="60"/>
      <c r="F21" s="31">
        <v>88747</v>
      </c>
      <c r="G21" s="31">
        <v>0</v>
      </c>
      <c r="H21" s="31">
        <v>0</v>
      </c>
      <c r="I21" s="32"/>
      <c r="J21" s="32">
        <f t="shared" si="0"/>
        <v>0</v>
      </c>
      <c r="K21" s="11"/>
      <c r="L21" s="11">
        <f t="shared" si="2"/>
        <v>0</v>
      </c>
    </row>
    <row r="22" spans="1:12" ht="45" customHeight="1">
      <c r="A22" s="8">
        <v>2282</v>
      </c>
      <c r="B22" s="71" t="s">
        <v>11</v>
      </c>
      <c r="C22" s="71"/>
      <c r="D22" s="71"/>
      <c r="E22" s="71"/>
      <c r="F22" s="31">
        <v>11960</v>
      </c>
      <c r="G22" s="31">
        <v>11660</v>
      </c>
      <c r="H22" s="31">
        <v>2160</v>
      </c>
      <c r="I22" s="32"/>
      <c r="J22" s="32">
        <f t="shared" si="0"/>
        <v>9500</v>
      </c>
      <c r="K22" s="11">
        <f t="shared" si="1"/>
        <v>18.52</v>
      </c>
      <c r="L22" s="11">
        <f t="shared" si="2"/>
        <v>18.06</v>
      </c>
    </row>
    <row r="23" spans="1:12" ht="23.25" customHeight="1">
      <c r="A23" s="8">
        <v>2610</v>
      </c>
      <c r="B23" s="71" t="s">
        <v>10</v>
      </c>
      <c r="C23" s="71"/>
      <c r="D23" s="71"/>
      <c r="E23" s="71"/>
      <c r="F23" s="31">
        <v>1568100</v>
      </c>
      <c r="G23" s="31">
        <v>843250</v>
      </c>
      <c r="H23" s="31">
        <v>639116.8</v>
      </c>
      <c r="I23" s="32"/>
      <c r="J23" s="32">
        <f t="shared" si="0"/>
        <v>204133.2</v>
      </c>
      <c r="K23" s="11">
        <f t="shared" si="1"/>
        <v>75.79</v>
      </c>
      <c r="L23" s="11">
        <f t="shared" si="2"/>
        <v>40.76</v>
      </c>
    </row>
    <row r="24" spans="1:12" ht="23.25" customHeight="1">
      <c r="A24" s="8">
        <v>2620</v>
      </c>
      <c r="B24" s="68" t="s">
        <v>28</v>
      </c>
      <c r="C24" s="69"/>
      <c r="D24" s="69"/>
      <c r="E24" s="70"/>
      <c r="F24" s="31">
        <v>67500</v>
      </c>
      <c r="G24" s="31">
        <v>61000</v>
      </c>
      <c r="H24" s="31">
        <v>60000</v>
      </c>
      <c r="I24" s="32"/>
      <c r="J24" s="32">
        <f t="shared" si="0"/>
        <v>1000</v>
      </c>
      <c r="K24" s="11">
        <f t="shared" si="1"/>
        <v>98.36</v>
      </c>
      <c r="L24" s="11">
        <f t="shared" si="2"/>
        <v>88.89</v>
      </c>
    </row>
    <row r="25" spans="1:12" ht="12.75">
      <c r="A25" s="8">
        <v>2710</v>
      </c>
      <c r="B25" s="60" t="s">
        <v>9</v>
      </c>
      <c r="C25" s="60"/>
      <c r="D25" s="60"/>
      <c r="E25" s="60"/>
      <c r="F25" s="35"/>
      <c r="G25" s="32"/>
      <c r="H25" s="32"/>
      <c r="I25" s="32"/>
      <c r="J25" s="32">
        <f t="shared" si="0"/>
        <v>0</v>
      </c>
      <c r="K25" s="11"/>
      <c r="L25" s="11"/>
    </row>
    <row r="26" spans="1:12" ht="12.75">
      <c r="A26" s="8">
        <v>2720</v>
      </c>
      <c r="B26" s="60" t="s">
        <v>8</v>
      </c>
      <c r="C26" s="60"/>
      <c r="D26" s="60"/>
      <c r="E26" s="60"/>
      <c r="F26" s="35"/>
      <c r="G26" s="32"/>
      <c r="H26" s="32"/>
      <c r="I26" s="32"/>
      <c r="J26" s="32">
        <f t="shared" si="0"/>
        <v>0</v>
      </c>
      <c r="K26" s="11"/>
      <c r="L26" s="11"/>
    </row>
    <row r="27" spans="1:12" ht="12.75">
      <c r="A27" s="8">
        <v>2730</v>
      </c>
      <c r="B27" s="60" t="s">
        <v>7</v>
      </c>
      <c r="C27" s="60"/>
      <c r="D27" s="60"/>
      <c r="E27" s="60"/>
      <c r="F27" s="31">
        <v>63613315</v>
      </c>
      <c r="G27" s="31">
        <v>26473285.53</v>
      </c>
      <c r="H27" s="31">
        <v>23130439.96</v>
      </c>
      <c r="I27" s="32">
        <v>218046.98</v>
      </c>
      <c r="J27" s="32">
        <f t="shared" si="0"/>
        <v>3342845.57</v>
      </c>
      <c r="K27" s="11">
        <f t="shared" si="1"/>
        <v>87.37</v>
      </c>
      <c r="L27" s="11">
        <f t="shared" si="2"/>
        <v>36.36</v>
      </c>
    </row>
    <row r="28" spans="1:12" ht="12.75">
      <c r="A28" s="8">
        <v>2800</v>
      </c>
      <c r="B28" s="60" t="s">
        <v>6</v>
      </c>
      <c r="C28" s="60"/>
      <c r="D28" s="60"/>
      <c r="E28" s="60"/>
      <c r="F28" s="31">
        <v>26171.96</v>
      </c>
      <c r="G28" s="31">
        <v>21158.96</v>
      </c>
      <c r="H28" s="31">
        <v>15874.19</v>
      </c>
      <c r="I28" s="32"/>
      <c r="J28" s="32">
        <f t="shared" si="0"/>
        <v>5284.77</v>
      </c>
      <c r="K28" s="11">
        <f t="shared" si="1"/>
        <v>75.02</v>
      </c>
      <c r="L28" s="11">
        <f t="shared" si="2"/>
        <v>60.65</v>
      </c>
    </row>
    <row r="29" spans="1:12" ht="12.75">
      <c r="A29" s="8">
        <v>9000</v>
      </c>
      <c r="B29" s="57" t="s">
        <v>29</v>
      </c>
      <c r="C29" s="58"/>
      <c r="D29" s="58"/>
      <c r="E29" s="59"/>
      <c r="F29" s="31">
        <v>44660</v>
      </c>
      <c r="G29" s="31">
        <v>11560</v>
      </c>
      <c r="H29" s="32"/>
      <c r="I29" s="32"/>
      <c r="J29" s="32">
        <f t="shared" si="0"/>
        <v>11560</v>
      </c>
      <c r="K29" s="11">
        <f>H29/G29*100</f>
        <v>0</v>
      </c>
      <c r="L29" s="11">
        <f t="shared" si="2"/>
        <v>0</v>
      </c>
    </row>
    <row r="30" spans="1:12" ht="25.5" customHeight="1">
      <c r="A30" s="9">
        <v>3000</v>
      </c>
      <c r="B30" s="61" t="s">
        <v>27</v>
      </c>
      <c r="C30" s="62"/>
      <c r="D30" s="62"/>
      <c r="E30" s="63"/>
      <c r="F30" s="33">
        <f>'05.06.2015 (капітальні)'!C14</f>
        <v>4702145.01</v>
      </c>
      <c r="G30" s="33">
        <f>'05.06.2015 (капітальні)'!D14</f>
        <v>4580545.01</v>
      </c>
      <c r="H30" s="33">
        <f>'05.06.2015 (капітальні)'!E14</f>
        <v>1330049.38</v>
      </c>
      <c r="I30" s="33">
        <f>'05.06.2015 (капітальні)'!F14</f>
        <v>500000</v>
      </c>
      <c r="J30" s="33">
        <f>'05.06.2015 (капітальні)'!G14</f>
        <v>3250495.63</v>
      </c>
      <c r="K30" s="13">
        <f t="shared" si="1"/>
        <v>29.04</v>
      </c>
      <c r="L30" s="12">
        <f t="shared" si="2"/>
        <v>28.29</v>
      </c>
    </row>
    <row r="31" spans="1:12" ht="12.75">
      <c r="A31" s="54" t="s">
        <v>25</v>
      </c>
      <c r="B31" s="55"/>
      <c r="C31" s="55"/>
      <c r="D31" s="55"/>
      <c r="E31" s="56"/>
      <c r="F31" s="34">
        <f>SUM(F9:F30)-F17-F18-F19-F20-F21</f>
        <v>113179070.68</v>
      </c>
      <c r="G31" s="34">
        <f>SUM(G9:G30)-G17-G18-G19-G20-G21</f>
        <v>55141027.54</v>
      </c>
      <c r="H31" s="34">
        <f>SUM(H9:H30)-H17-H18-H19-H20-H21</f>
        <v>43305658.87</v>
      </c>
      <c r="I31" s="34">
        <f>SUM(I9:I30)-I17-I18-I19-I20-I21</f>
        <v>3238314.12</v>
      </c>
      <c r="J31" s="34">
        <f>SUM(J9:J30)-J17-J18-J19-J20-J21</f>
        <v>11835368.67</v>
      </c>
      <c r="K31" s="12">
        <f>H31/G31*100</f>
        <v>78.54</v>
      </c>
      <c r="L31" s="12">
        <f>H31/F31*100</f>
        <v>38.26</v>
      </c>
    </row>
    <row r="32" spans="6:14" ht="12.75">
      <c r="F32" s="21"/>
      <c r="G32" s="21"/>
      <c r="H32" s="21"/>
      <c r="I32" s="21"/>
      <c r="N32" s="3"/>
    </row>
    <row r="33" spans="6:12" ht="12.75">
      <c r="F33" s="4">
        <f>F31-F30</f>
        <v>108476925.67</v>
      </c>
      <c r="G33" s="4">
        <f aca="true" t="shared" si="3" ref="G33:L33">G31-G30</f>
        <v>50560482.53</v>
      </c>
      <c r="H33" s="4">
        <f t="shared" si="3"/>
        <v>41975609.49</v>
      </c>
      <c r="I33" s="4">
        <f t="shared" si="3"/>
        <v>2738314.12</v>
      </c>
      <c r="J33" s="4">
        <f t="shared" si="3"/>
        <v>8584873.04</v>
      </c>
      <c r="K33" s="4">
        <f t="shared" si="3"/>
        <v>49.5</v>
      </c>
      <c r="L33" s="4">
        <f t="shared" si="3"/>
        <v>9.97</v>
      </c>
    </row>
    <row r="34" spans="6:10" ht="12.75">
      <c r="F34" s="20"/>
      <c r="G34" s="20"/>
      <c r="H34" s="20"/>
      <c r="I34" s="20"/>
      <c r="J34" s="20"/>
    </row>
    <row r="35" spans="6:12" ht="12.75">
      <c r="F35" s="4"/>
      <c r="G35" s="4"/>
      <c r="H35" s="4"/>
      <c r="I35" s="4"/>
      <c r="J35" s="4"/>
      <c r="K35" s="4"/>
      <c r="L35" s="4"/>
    </row>
    <row r="36" spans="6:10" ht="12.75">
      <c r="F36" s="20"/>
      <c r="G36" s="20"/>
      <c r="H36" s="20"/>
      <c r="I36" s="20"/>
      <c r="J36" s="20"/>
    </row>
    <row r="37" spans="6:10" ht="12.75">
      <c r="F37" s="4"/>
      <c r="G37" s="4"/>
      <c r="H37" s="4"/>
      <c r="I37" s="4"/>
      <c r="J37" s="4"/>
    </row>
    <row r="38" spans="6:9" ht="12.75">
      <c r="F38" s="4"/>
      <c r="G38" s="4"/>
      <c r="H38" s="4"/>
      <c r="I38" s="4"/>
    </row>
    <row r="39" spans="6:10" ht="12.75">
      <c r="F39" s="4"/>
      <c r="G39" s="4"/>
      <c r="H39" s="4"/>
      <c r="I39" s="4"/>
      <c r="J39" s="4"/>
    </row>
    <row r="40" spans="6:10" ht="12.75">
      <c r="F40" s="4"/>
      <c r="G40" s="4"/>
      <c r="H40" s="4"/>
      <c r="I40" s="4"/>
      <c r="J40" s="4"/>
    </row>
    <row r="42" spans="6:10" ht="12.75">
      <c r="F42" s="4"/>
      <c r="G42" s="4"/>
      <c r="H42" s="4"/>
      <c r="I42" s="4"/>
      <c r="J42" s="4"/>
    </row>
    <row r="43" spans="6:10" ht="12.75">
      <c r="F43" s="4"/>
      <c r="G43" s="4"/>
      <c r="H43" s="4"/>
      <c r="I43" s="4"/>
      <c r="J43" s="4"/>
    </row>
  </sheetData>
  <sheetProtection/>
  <mergeCells count="31">
    <mergeCell ref="K7:L7"/>
    <mergeCell ref="F7:F8"/>
    <mergeCell ref="B7:E8"/>
    <mergeCell ref="B14:E14"/>
    <mergeCell ref="B13:E13"/>
    <mergeCell ref="B26:E26"/>
    <mergeCell ref="B27:E27"/>
    <mergeCell ref="J7:J8"/>
    <mergeCell ref="H7:H8"/>
    <mergeCell ref="B15:E15"/>
    <mergeCell ref="B19:E19"/>
    <mergeCell ref="A7:A8"/>
    <mergeCell ref="I7:I8"/>
    <mergeCell ref="G7:G8"/>
    <mergeCell ref="B24:E24"/>
    <mergeCell ref="B18:E18"/>
    <mergeCell ref="B22:E22"/>
    <mergeCell ref="B16:E16"/>
    <mergeCell ref="B23:E23"/>
    <mergeCell ref="B20:E20"/>
    <mergeCell ref="B17:E17"/>
    <mergeCell ref="A31:E31"/>
    <mergeCell ref="B9:E9"/>
    <mergeCell ref="B10:E10"/>
    <mergeCell ref="B11:E11"/>
    <mergeCell ref="B12:E12"/>
    <mergeCell ref="B28:E28"/>
    <mergeCell ref="B30:E30"/>
    <mergeCell ref="B21:E21"/>
    <mergeCell ref="B25:E25"/>
    <mergeCell ref="B29:E29"/>
  </mergeCells>
  <printOptions/>
  <pageMargins left="0.15748031496062992" right="0.15748031496062992" top="0.15748031496062992" bottom="0.15748031496062992" header="0" footer="0"/>
  <pageSetup blackAndWhite="1" errors="NA"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Вікторівна Родіна</dc:creator>
  <cp:keywords/>
  <dc:description/>
  <cp:lastModifiedBy>Admin</cp:lastModifiedBy>
  <cp:lastPrinted>2015-06-05T08:04:20Z</cp:lastPrinted>
  <dcterms:created xsi:type="dcterms:W3CDTF">2015-03-10T06:31:09Z</dcterms:created>
  <dcterms:modified xsi:type="dcterms:W3CDTF">2015-06-05T08:04:36Z</dcterms:modified>
  <cp:category/>
  <cp:version/>
  <cp:contentType/>
  <cp:contentStatus/>
</cp:coreProperties>
</file>